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Лист1" sheetId="1" r:id="rId1"/>
  </sheets>
  <definedNames>
    <definedName name="_xlnm.Print_Area" localSheetId="0">Лист1!$B$1:$L$19</definedName>
  </definedNames>
  <calcPr calcId="152511"/>
</workbook>
</file>

<file path=xl/calcChain.xml><?xml version="1.0" encoding="utf-8"?>
<calcChain xmlns="http://schemas.openxmlformats.org/spreadsheetml/2006/main">
  <c r="L16" i="1" l="1"/>
  <c r="K16" i="1"/>
  <c r="H16" i="1"/>
  <c r="I16" i="1"/>
  <c r="G16" i="1"/>
  <c r="G8" i="1" l="1"/>
  <c r="I14" i="1"/>
  <c r="H14" i="1"/>
  <c r="G14" i="1"/>
  <c r="K8" i="1" l="1"/>
  <c r="G7" i="1"/>
  <c r="L7" i="1" l="1"/>
  <c r="K7" i="1"/>
  <c r="H8" i="1" l="1"/>
  <c r="I8" i="1" s="1"/>
  <c r="H12" i="1" l="1"/>
  <c r="I12" i="1" s="1"/>
  <c r="M12" i="1"/>
  <c r="K9" i="1" l="1"/>
  <c r="K13" i="1" l="1"/>
  <c r="G13" i="1" l="1"/>
  <c r="G10" i="1"/>
  <c r="G17" i="1" l="1"/>
  <c r="H7" i="1"/>
  <c r="K12" i="1"/>
  <c r="H17" i="1" l="1"/>
  <c r="I7" i="1"/>
  <c r="I17" i="1" s="1"/>
</calcChain>
</file>

<file path=xl/sharedStrings.xml><?xml version="1.0" encoding="utf-8"?>
<sst xmlns="http://schemas.openxmlformats.org/spreadsheetml/2006/main" count="51" uniqueCount="44">
  <si>
    <t xml:space="preserve">ГКУ НАО «Отделение социальной защиты населения» </t>
  </si>
  <si>
    <t>1001 191097С530 200</t>
  </si>
  <si>
    <t>Наименование целевой статьи</t>
  </si>
  <si>
    <t>Код бюджетной классификации</t>
  </si>
  <si>
    <t>Единовременная компенсационная выплата гражданам пожилого возраста ко Дню пожилого человека</t>
  </si>
  <si>
    <t>1003 312017В170 200</t>
  </si>
  <si>
    <t>Предоставление дополнительных мер социальной поддержки приёмным семьям</t>
  </si>
  <si>
    <t>1004 303027П200 200</t>
  </si>
  <si>
    <t xml:space="preserve">Обоснование </t>
  </si>
  <si>
    <t xml:space="preserve">Всего </t>
  </si>
  <si>
    <t>Ответственный исполнитель</t>
  </si>
  <si>
    <t>Обеспечение бесплатным горячим питанием во время каникул, в праздничные и выходные дни в организациях общественного питания</t>
  </si>
  <si>
    <t>Реализация закона Ненецкого автономного округа от 22 марта 2011 года № 10-оз "О ежемесячной компенсационной социальной выплате родителю или иному законному представителю, совместно проживающему и фактически воспитывающему ребенка на дому, и наделении органов местного самоуправления государственными полномочиями по назначению и выплате ежемесячной компенсационной социальной выплаты"</t>
  </si>
  <si>
    <t>Ежегодное денежное вознаграждение приёмным семьям ко Дню семьи</t>
  </si>
  <si>
    <t>Меры социальной поддержки жителей Ненецкого автономного округа при кредитовании или заимствовании на приобретение (строительство) жилья</t>
  </si>
  <si>
    <t>Департамент здравоохранения, труда и социальной защиты населения</t>
  </si>
  <si>
    <t xml:space="preserve">Финансово-экономическое обоснование по мерам социальной поддержки отдельным категориям граждан в случае снятия с приостановки действия, предусмотренной законом НАО "О приостановлении действия отдельных положений законов Ненецкого автономного округа, отдельных законов Ненецкого автономного округа и о внесении изменений в отдельные законы Ненецкого автономного округа"
</t>
  </si>
  <si>
    <t>Потребность в бюджетных  ассигнованиях, в случае отмены приостановки, тыс.руб.</t>
  </si>
  <si>
    <t>Закон Ненецкого автономного округа от 6 марта 1998 года  № 113-оз "О досрочной окружной пенсии работникам образования"</t>
  </si>
  <si>
    <t>Высвобождаемые бюджетные ассигнования, в случае продления приостановки на 2025 год, тыс.руб.</t>
  </si>
  <si>
    <t>19.1.09.7С530</t>
  </si>
  <si>
    <t>31.2.01.7В170</t>
  </si>
  <si>
    <t>19.7.05.7П200</t>
  </si>
  <si>
    <t>7С900</t>
  </si>
  <si>
    <t>Предоставление бесплатной подписки на общественно-политическую газету Ненецкого автономного округа "Няръяна вындер"</t>
  </si>
  <si>
    <t>Социальная поддержка в виде ежемесячной компенсации абонентской платы за пользование квартирным телефоном лицам, постоянно проживающим в сельских населённых пунктах Ненецкого автономного округа</t>
  </si>
  <si>
    <t>7С660</t>
  </si>
  <si>
    <t>7С480</t>
  </si>
  <si>
    <t>Предоставление данной меры поддержки предусмотрено Законом  НАО от 01.07.2011 N 51-ОЗ (ред. от 26.12.2016) "О дополнительных мерах социальной поддержки ветеранов труда в Ненецком автономном округе" статья 1 п.2.Потребность в бюджетных ассигнованиях на 2023 год,  в соответствии с действующими НПА 3700 чел.*1 выплату *1,186524 руб. = 4390,13 руб. стоимость за одно полугодие. За 2 полугодия стоимость равна 4390,13 руб*2 = 8780,28 руб. Проектом бюджета на 2023 года предусмотрено 8780,28 руб.</t>
  </si>
  <si>
    <t>Высвобождаемые бюджетные ассигнования, в случае продления приостановки на 2026 год, тыс.руб.</t>
  </si>
  <si>
    <t>2255,00 предусмотрено только для лиц с низким уровнем дохода</t>
  </si>
  <si>
    <t>Высвобождаемые бюджетные ассигнования, в случае продления приостановки на 2027 год, тыс.руб.</t>
  </si>
  <si>
    <t>Предусмотрено бюджетных ассигнований в проекте на 2025 год, тыс.руб.</t>
  </si>
  <si>
    <t xml:space="preserve">ст. 10, Закон НАО от 20.12.2013 N 121-ОЗ предусмотрена "Единовременная компенсационная выплата гражданам пожилого возраста ко Дню пожилого человека" для:                                                                                                                               1) граждан пожилого возраста, за исключением лиц, достигших возраста 70 лет, проживающих на территории Ненецкого автономного округа, имеющих стаж работы в Ненецком автономном округе не менее 15 лет в размере 10,0 тыс.руб.;                                                                                                                                                                                                                                                                                                      2) граждан, достигших возраста 70 лет, проживающих на территории Ненецкого автономного округа, имеющих стаж работы в Ненецком автономном округе не менее 15 лет в размере 16,6 тыс.руб.  С учетом индексации с 01.01.2022 г на коэффициент 1,038 размер выплаты составил 17,27232 тыс.руб.                                                                                                                                                                                                                                                                                                        
Законом НАО от 27.11.2020 № 214-оз внесены изменения до 01.01.2024 года в части изменения размера выплаты с 10,0 тыс.руб уменьшен до 5,0 тыс.руб.                                                                                                                                                                                                                                                                                                         Запланировано на расходы по данной выплате в 2022 году 75154,4  тыс.руб., в том числе: 30 500,0 тыс.руб. (6100 чел*5,0 тыс.руб.) и  41 600,00 тыс.руб. (2500 чел.*17,27232 тыс.руб) + 2  % на оплату услуг связи.                                                                                                                                                                                                                                                                                                                   В бюджете на 2023г. предусмотрены бюджетные ассигнования в размере  78 307,1  тыс.руб. в том числе 31 000,00 тыс.руб. (6 200 чел*5,0 тыс.руб.) и  45 771,65 тыс.руб. ( 2600 чел.*17,27232 тыс.руб) + 2,0 % на оплату услуг кредитных организаций и комиссии Почты России.  В бюджете на 2024 г. предусмотрены бюджетные ассигнования в размере   76608,0 тыс.руб. в том числе 30 000,00 тыс.руб. (6 000 чел*5,0 тыс.руб.) и  45 771,65 тыс.руб. ( 2650 чел.*17,27232 тыс.руб) + 2,26 % на оплату услуг кредитных организаций и комиссии Почты России.  Проектом бюджета  на 2025-2027 гг.предусмотрены бюджетные ассигнования в размере 85674,2 тыс.руб. в том числе: 30500,00 тыс.руб.(6100 чел*5,0 тыс.руб) и 53544,19 тыс.руб. (3100 чел*17,27232 тыс.руб.)+ 1,94%  на оплату услуг кредитных организаций и комиссии Почты России.                                          </t>
  </si>
  <si>
    <r>
      <t xml:space="preserve">1. Предоставление данной меры социальной поддержки приостановлено до 01.01.2027 года  (с 1 января 2016 года до 1 января 2024 года в соответствии с законами НАО от 25.12.2015 N 170-ОЗ, от 06.12.2016 N 277-ОЗ, от 23.11.2017 N 348-ОЗ, от 24.12.2018 №18-ОЗ, от 25.11.2019 №142-ОЗ, от 27.11.2020 №214-оз, от 05.12.2023 № 12-ОЗ .), но не распространяется на лиц, для которых досрочная окружная пенсия работникам образования, является единственным видом (источником) дохода.Расходы окружного бюджета до приостановки действия меры составляли: в 2015 году 3002,7 тыс.руб. (31чел.*8,0*12+1,3% услуги).  2. </t>
    </r>
    <r>
      <rPr>
        <sz val="16"/>
        <color theme="5" tint="-0.249977111117893"/>
        <rFont val="Times New Roman"/>
        <family val="1"/>
        <charset val="204"/>
      </rPr>
      <t>Проектом Закона НАО  "О приостановлении действия отдельных положений законов Ненецкого автономного округа, отдельных законов Ненецкого автономного округа и о внесении изменения в статью 10 закона Ненецкого</t>
    </r>
    <r>
      <rPr>
        <sz val="16"/>
        <rFont val="Times New Roman"/>
        <family val="1"/>
        <charset val="204"/>
      </rPr>
      <t xml:space="preserve"> </t>
    </r>
    <r>
      <rPr>
        <sz val="16"/>
        <color theme="5" tint="-0.249977111117893"/>
        <rFont val="Times New Roman"/>
        <family val="1"/>
        <charset val="204"/>
      </rPr>
      <t xml:space="preserve">автономного округа «О мерах социальной поддержки отдельных категорий граждан, проживающих на территории Ненецкого автономного округа» предлагается приостановить действие данной меры до 01.01.2028 г. 3. </t>
    </r>
    <r>
      <rPr>
        <sz val="16"/>
        <rFont val="Times New Roman"/>
        <family val="1"/>
        <charset val="204"/>
      </rPr>
      <t xml:space="preserve">В бюджете на 2022 год предусмотрены бюджетные ассигнования на лиц, для которых досрочная окружная пенсия работникам образования, является единственным видом (источником) дохода в размере 97,1 тыс.руб. (1 чел.*8,0*12+1,5% услуги).  В  бюджете на 2023 г.предусмотрены бюджетные ассигнования на лиц, для которых досрочная окружная пенсия работникам образования, является единственным видом (источником) дохода в размере 97,1 тыс.руб. (1 чел.*8,0*12+1,15% услуги).  В  бюджете на 2024 г.предусмотрены бюджетные ассигнования на лиц, для которых досрочная окружная пенсия работникам образования, является единственным видом (источником) дохода в размере 97,4 тыс.руб. (1 чел.*8,0*12+1,458% услуги). 
Проектом бюджета на 2025-2027 гг предусмотрены бюджетные ассигнования в размере  97,4 тыс.руб. (1 чел.*8,0*12+1,458% услуги).                                                                                                                                                                                                                                                                                     </t>
    </r>
  </si>
  <si>
    <r>
      <t xml:space="preserve">1.Действие ч. 7 ст. 24 приостановлено с 06.01.2019 до 01.01.2027 законами НАО от 24.12.2018 N 18-ОЗ, от 25.11.2019 N 142-ОЗ, от 27.11.2020 N 214-ОЗ, от 05.12.2023 N 12-ОЗ.
2. </t>
    </r>
    <r>
      <rPr>
        <sz val="16"/>
        <color theme="5" tint="-0.249977111117893"/>
        <rFont val="Times New Roman"/>
        <family val="1"/>
        <charset val="204"/>
      </rPr>
      <t>Проектом Закона НАО  "О приостановлении действия отдельных положений законов Ненецкого автономного округа, отдельных законов Ненецкого автономного округа и о внесении изменения в статью 10 закона Ненецкого автономного округа «О мерах социальной поддержки отдельных категорий граждан, проживающих на территории Ненецкого автономного округа» предлагается приостановить действие данной меры до 01.01.2028 г</t>
    </r>
    <r>
      <rPr>
        <sz val="16"/>
        <rFont val="Times New Roman"/>
        <family val="1"/>
        <charset val="204"/>
      </rPr>
      <t xml:space="preserve">
Расходы окружного бюджета до приостановки действия:ч.7 - субсидия на приобретение (строительство) жилой площади  по  ч. 7 - 3887,6 тыс.руб. (3 чел.).  В  бюджете на 2023 год предусмотрено 4 940,5 тыс. руб, в том числе:  на оплату ком.услуг в сумме 1764,0 тыс.руб. (35 чел);  ремонт жилого помещения в сумме 1078,48  тыс. руб. (20 чел); приобретение транспорта 1078,48 тыс.руб. (2чел);  товары длительного пользования 970,63 тыс.руб (30 чел.) На оплату услуг кредитных организаций 48,9 тыс.руб. На 2024 год  предусмотрено 4940,8 тыс.руб в т.ч.: на оплату ком.услуг в сумме 1764,0 тыс.руб. (35 чел);  ремонт жилого помещения в сумме 1078,48  тыс. руб. (20 чел); приобретение транспорта 1078,48 тыс.руб. (2чел); товары длительного пользования 970,63 тыс.руб (30 чел.)+ услуги почты/банка 49,2 тыс.руб. Проектом бюджета на 2025 год предусмотрено 4940,8 тыс.руб в т.ч.: на оплату ком.услуг в сумме 1764,0 тыс.руб. (35 чел);  ремонт жилого помещения в сумме 1078,48  тыс. руб. (20 чел); приобретение транспорта 1078,48 тыс.руб. (2чел); товары длительного пользования 970,63 тыс.руб (30 чел.)+ услуги почты/банка 49,2 тыс.руб.</t>
    </r>
  </si>
  <si>
    <t>Приостановлено с 1 января 2016 года (Действие части 9 статьи 24 закона НАО от 20.12.2013 № 121-оз приостанавливалось с 8 января 2016 года до 1 января 2017 года законом НАО от 25.12.2015 N 170-ОЗ; с 1 января 2017 года до 1 января 2018 года законом НАО от 06.12.2016 N 277-ОЗ; с 1 января 2018 года до 1 января 2019 года законом НАО от 23.11.2017 N 348-ОЗ; до 1 января 2020 года № 18-ОЗ от 24.12.2018; законом НАО от 25.11.2019 №142-ОЗ до 31.12.2020, от 27.11.2020 №214-оз; от 05.12.2023 N 12-ОЗ. Проектом Закона НАО  "О приостановлении действия отдельных положений законов Ненецкого автономного округа, отдельных законов Ненецкого автономного округа и о внесении изменения в статью 10 закона Ненецкого автономного округа «О мерах социальной поддержки отдельных категорий граждан, проживающих на территории Ненецкого автономного округа» предлагается приостановить действие данной меры до 01.01.2028 г (расходы окружного бюджета в 2015 году составили 884,7 тыс.руб.) Размер выплаты 10000 рублей * 77 семей (на 2022г.) * 1,43%</t>
  </si>
  <si>
    <t xml:space="preserve">Действие ст. 3.2  Закон НАО от 27.02.2009 N 13-ОЗ "О дополнительных мерах социальной поддержки отдельных категорий граждан и порядке наделения органов местного самоуправления отдельными государственными полномочиями Ненецкого автономного округа по предоставлению дополнительных мер социальной поддержки"  приостановлено с 06.01.2019 до 01.01.2027 законами НАО от 24.12.2018 N 18-ОЗ, от 25.11.2019 N 142-ОЗ, от 27.11.2020 N 214-ОЗ, от 05.12.2023 N 12-ОЗ. Проектом Закона НАО  "О приостановлении действия отдельных положений законов Ненецкого автономного округа, отдельных законов Ненецкого автономного округа и о внесении изменения в статью 10 закона Ненецкого автономного округа «О мерах социальной поддержки отдельных категорий граждан, проживающих на территории Ненецкого автономного округа» предлагается приостановить действие данной меры до 01.01.2028 г
Приостановлено с 1 января 2016 года (расходы окружного бюджета в 2015 году составили 20 881,9 тыс.руб.) </t>
  </si>
  <si>
    <t>Предоставление данной меры социальной поддержки приостановлено до 01.01.2027 года, но не распространяется на лиц, размер среднедушевого дохода семьи которых не превышает величину прожиточного минимума, установленную в НАО в расчете на душу населения.(законы НАО от 06.12.2016 N 277-ОЗ, от 23.11.2017 N 348-ОЗ, от 24.12.2018 №18-ОЗ,от 25.11.2019 №142-ОЗ, от 27.11.2020 №214-ОЗ, от 05.12.2013 № 12-оз). Проектом Закона НАО  "О приостановлении действия отдельных положений законов Ненецкого автономного округа, отдельных законов Ненецкого автономного округа и о внесении изменения в статью 10 закона Ненецкого автономного округа «О мерах социальной поддержки отдельных категорий граждан, проживающих на территории Ненецкого автономного округа» предлагается приостановить действие данной меры до 01.01.2028 г.                                                                                                                                                                                                                                                                                    Расходы окружного бюджета до приостановки действия меры составляли: в 2015 году 53006,7 тыс.руб. (727 чел.*6,0*12+1,2% услуги).                                                                                                                                                                                                                                                                                                                                                                      Изменения, внесенные законом НАО от 27.10.2015 N 136-ОЗ, вступили в силу с 1 января 2016 года.                                                                                                                                                                                                                                                                                                                                                                                                    С учетом внесенных изменений расходы окружного бюджета составили в 2020 году 10 560,1 тыс.руб.                                                                                                                                                                                                                               В бюджете на 2022 год предусмотрены бюджетные ассигнования на лиц с низким уровнем дохода в размере 8 023,0 тыс.руб. (110 чел.*6,0*12+1,3% услуги).                                                                                                                                                             В  бюджете на 2023 г. предусмотрены бюджетные ассигнования в размере 4376,2,0 тыс.руб. (60 чел.*6,0*12+1,3% услуги). В бюджете на 2024 год предусмотрены ассигнования для лиц с низким уровнем дохода, воспитывающего ребенка на дому  в размере 661,2 тыс.руб.  ( 31 чел.*6,0 тыс.руб*12 мес)+1,03% услуги почты/банка. Проектом бюджета на 2025 год предусмотрено 730,1 тыс.руб. ( 10 чел* 6,0 тыс.руб.*12 мес)+1,40%</t>
  </si>
  <si>
    <r>
      <t>1) Приостановлено до 01.01.2027 годы законами НАО от 06.12.2016 N 277-ОЗ, от 23.11.2017  № 348-ОЗ, от 24.12.2018 №18-ОЗ, от 25.11.2019 №142-ОЗ, от 27.11.2020 № 214-ОЗ и не распространяется на лиц, состоящих на учете граждан, имеющих право на получение социальной поддержки при ипотечном жилищном кредитовании в соответствии с законом НАО от 11.12.2002 N 381-ОЗ "О развитии ипотечного жилищного кредитования в Ненецком автономном округе", на день вступления закона НАО от 06.12.2016 N 277-ОЗ в силу (приостановлен прием документов). 2) Проектом Закона НАО  "О приостановлении действия отдельных положений законов Ненецкого автономного округа, отдельных законов Ненецкого автономного округа и о внесении изменения в статью 10 закона Ненецкого автономного округа «О мерах социальной поддержки отдельных категорий граждан, проживающих на территории Ненецкого автономного округа» предлагается приостановить действие данной меры до 01.01.2028 г.</t>
    </r>
    <r>
      <rPr>
        <i/>
        <sz val="13.5"/>
        <rFont val="Times New Roman"/>
        <family val="1"/>
        <charset val="204"/>
      </rPr>
      <t xml:space="preserve"> Приостановка в части оплату первоначального взноса по ипотечному кредиту (займу);</t>
    </r>
    <r>
      <rPr>
        <sz val="13.5"/>
        <rFont val="Times New Roman"/>
        <family val="1"/>
        <charset val="204"/>
      </rPr>
      <t xml:space="preserve">
</t>
    </r>
    <r>
      <rPr>
        <b/>
        <sz val="13.5"/>
        <rFont val="Times New Roman"/>
        <family val="1"/>
        <charset val="204"/>
      </rPr>
      <t xml:space="preserve">В бюджете: 1) </t>
    </r>
    <r>
      <rPr>
        <sz val="13.5"/>
        <rFont val="Times New Roman"/>
        <family val="1"/>
        <charset val="204"/>
      </rPr>
      <t xml:space="preserve"> на 2021 год предусмотрены ассигнования на выплату процентов, выплаты при рождении ребенка (35 673,2 тыс.рублей). </t>
    </r>
    <r>
      <rPr>
        <sz val="13.5"/>
        <color rgb="FFFF0000"/>
        <rFont val="Times New Roman"/>
        <family val="1"/>
        <charset val="204"/>
      </rPr>
      <t xml:space="preserve">По состоянию на 11.06.2020 в очереди состоит 2973 чел (1189 участников и 1784 членов семьи), из них граждане имеющие первоочередное право (многодетные, семьи имеющие ребенка-инвалида, усыновители) 434 чел. (95 участника и 339 членов семьи). </t>
    </r>
    <r>
      <rPr>
        <sz val="13.5"/>
        <rFont val="Times New Roman"/>
        <family val="1"/>
        <charset val="204"/>
      </rPr>
      <t>Средний размер первоначального взноса 1 300,0 тыс. руб.*</t>
    </r>
    <r>
      <rPr>
        <b/>
        <sz val="13.5"/>
        <rFont val="Times New Roman"/>
        <family val="1"/>
        <charset val="204"/>
      </rPr>
      <t xml:space="preserve">1189 </t>
    </r>
    <r>
      <rPr>
        <sz val="13.5"/>
        <rFont val="Times New Roman"/>
        <family val="1"/>
        <charset val="204"/>
      </rPr>
      <t>заявителей = 1,5457  млрд.рублей. За истекший период 2022 года фактический расход составил на  компенсацию части процентов, начисленных банком или иным юридическим лицом за пользование кредитом (займом)  2,006 т.руб*311 чел*12 мес = 7489,6 т.руб. на    предоставление единовременной социальной выплаты для погашения части ипотечного кредита (займа) при рождении (усыновлении) ребенка   8 чел*281,7 т.руб ( средн.размер) = 2253,6 т.руб.  Итого 9743,2 т.руб.                                                                                                                                                                                                                                                                               В  бюджете на 2023 г.предусмотрены бюджетные ассигнования в размере 10458,4т.р. только на компенсацию процентов и рождение ребенка. На 2024 год предусмотрено 4080,0 тыс.руб. в т.ч. на компенсацию процентов (3,917 тыс.руб*100 чел.*6 мес)+(3,917*45 чел*6 мес); при рождении 3 его и последующего ребенка 350,0 тыс.руб*2 чел.  Проектом бюджета на 2025 год предусмотрено 1106,8 тыс.руб. на: 1) компенсацию части процентов, начисленных кредитором за пользование ипотечным кредитом (займом)  8 чел.* ср.размер 4,2375 = 406,8 тыс.руб. 2) на предоставление единовременной социальной выплаты для погашения части ипотечного кредита (займа) при рождении (усыновлении) ребенка 350,0 тыс.руб*2 чел.=700,0 тыс.руб.</t>
    </r>
  </si>
  <si>
    <t>Предоставление данной меры поддержки предусмотрено Законом НАО от 27.02.2009 N 13-ОЗ (ред. от 06.10.2021) "О дополнительных мерах социальной поддержки отдельных категорий граждан и порядке наделения органов местного самоуправления отдельными государственными полномочиями Ненецкого автономного округа по предоставлению дополнительных мер социальной поддержки" статья 3. Потребность в бюджетных ассигнованиях на 2023 год,  в соответствии с действующими НПА составляет 385 чел*12 мес*1,100 руб.+услуги банка/почты  = 5242 тыс.руб. На 2023 год  с учетом приостановки выплат потребность составит  60 чел.*12*1,100 руб = 792,0 тыс.руб. Почтовые сборы и комиссии кредитных организаций  на 2023 год предусмотрены в сумме 174,9 тыс.руб.На 2024 год потребность: 508 чел* размер выплаты 1,116 т.руб*12 мес=6803,1 тыс.руб.+почтовые сборы/кредитных организаций 190,0 т.руб.=6993,1 тыс.руб. В случае приостановки выплаты на 2024 год  потребность составит:  75 чел*1,116*12 мес=1004,4 тыс.руб+42,7 тыс.руб/услуги почты/банка. Итого 1047,1 тыс.руб. Проектом на 2025 год потребность составит 385 чел.*1,1+160,0 почтовы сборы/ услуги банка=5242,0 тыс.руб. в случае приостановки выплаты потребность составит: 74 чел.*1,10*12 мес.=1019,5 тыс.руб.</t>
  </si>
  <si>
    <t>1019,5 оставляем в любом случае на 74 чел.</t>
  </si>
  <si>
    <t>Исполнитель ______________________ Партола М.С. 8(81853) 2-12-56 (1674)</t>
  </si>
  <si>
    <t>Всего без программы кредитования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</si>
</sst>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000\.0"/>
    <numFmt numFmtId="165" formatCode="0000000000"/>
    <numFmt numFmtId="166" formatCode="#,##0.00;[Red]\-#,##0.00;0.00"/>
    <numFmt numFmtId="167" formatCode="#,##0.0;[Red]\-#,##0.0;0.0"/>
    <numFmt numFmtId="168" formatCode="#,##0.00_ ;[Red]\-#,##0.00\ "/>
    <numFmt numFmtId="169" formatCode="#,##0.0_ ;[Red]\-#,##0.0\ "/>
  </numFmts>
  <fonts count="23" x14ac:knownFonts="1">
    <font>
      <sz val="11"/>
      <color theme="1"/>
      <name val="Calibri"/>
      <family val="2"/>
      <scheme val="minor"/>
    </font>
    <font>
      <sz val="10"/>
      <name val="Arial"/>
      <family val="2"/>
      <charset val="204"/>
    </font>
    <font>
      <sz val="10"/>
      <name val="Times New Roman"/>
      <family val="1"/>
      <charset val="204"/>
    </font>
    <font>
      <b/>
      <sz val="11"/>
      <color theme="1"/>
      <name val="Times New Roman"/>
      <family val="1"/>
      <charset val="204"/>
    </font>
    <font>
      <sz val="11"/>
      <color theme="1"/>
      <name val="Times New Roman"/>
      <family val="1"/>
      <charset val="204"/>
    </font>
    <font>
      <b/>
      <sz val="18"/>
      <color theme="1"/>
      <name val="Times New Roman"/>
      <family val="1"/>
      <charset val="204"/>
    </font>
    <font>
      <b/>
      <sz val="16"/>
      <name val="Times New Roman"/>
      <family val="1"/>
      <charset val="204"/>
    </font>
    <font>
      <sz val="16"/>
      <name val="Times New Roman"/>
      <family val="1"/>
      <charset val="204"/>
    </font>
    <font>
      <b/>
      <sz val="16"/>
      <color theme="1"/>
      <name val="Times New Roman"/>
      <family val="1"/>
      <charset val="204"/>
    </font>
    <font>
      <sz val="18"/>
      <name val="Times New Roman"/>
      <family val="1"/>
      <charset val="204"/>
    </font>
    <font>
      <b/>
      <sz val="18"/>
      <name val="Times New Roman"/>
      <family val="1"/>
      <charset val="204"/>
    </font>
    <font>
      <sz val="16"/>
      <color theme="1"/>
      <name val="Times New Roman"/>
      <family val="1"/>
      <charset val="204"/>
    </font>
    <font>
      <b/>
      <sz val="14"/>
      <color theme="1"/>
      <name val="Times New Roman"/>
      <family val="1"/>
      <charset val="204"/>
    </font>
    <font>
      <sz val="14"/>
      <color theme="1"/>
      <name val="Times New Roman"/>
      <family val="1"/>
      <charset val="204"/>
    </font>
    <font>
      <sz val="22"/>
      <name val="Times New Roman"/>
      <family val="1"/>
      <charset val="204"/>
    </font>
    <font>
      <sz val="12"/>
      <color theme="1"/>
      <name val="Times New Roman"/>
      <family val="1"/>
      <charset val="204"/>
    </font>
    <font>
      <sz val="12"/>
      <name val="Times New Roman"/>
      <family val="1"/>
      <charset val="204"/>
    </font>
    <font>
      <sz val="16"/>
      <color theme="5" tint="-0.249977111117893"/>
      <name val="Times New Roman"/>
      <family val="1"/>
      <charset val="204"/>
    </font>
    <font>
      <sz val="13.5"/>
      <name val="Times New Roman"/>
      <family val="1"/>
      <charset val="204"/>
    </font>
    <font>
      <i/>
      <sz val="13.5"/>
      <name val="Times New Roman"/>
      <family val="1"/>
      <charset val="204"/>
    </font>
    <font>
      <b/>
      <sz val="13.5"/>
      <name val="Times New Roman"/>
      <family val="1"/>
      <charset val="204"/>
    </font>
    <font>
      <sz val="13.5"/>
      <color rgb="FFFF0000"/>
      <name val="Times New Roman"/>
      <family val="1"/>
      <charset val="204"/>
    </font>
    <font>
      <sz val="13"/>
      <color theme="1"/>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38">
    <xf numFmtId="0" fontId="0" fillId="0" borderId="0" xfId="0"/>
    <xf numFmtId="0" fontId="4" fillId="2" borderId="0" xfId="0" applyFont="1" applyFill="1" applyAlignment="1">
      <alignment vertical="center"/>
    </xf>
    <xf numFmtId="166" fontId="7" fillId="2" borderId="1" xfId="1" applyNumberFormat="1" applyFont="1" applyFill="1" applyBorder="1" applyAlignment="1" applyProtection="1">
      <alignment horizontal="center" vertical="center" wrapText="1"/>
      <protection hidden="1"/>
    </xf>
    <xf numFmtId="166" fontId="6" fillId="2" borderId="1" xfId="1" applyNumberFormat="1" applyFont="1" applyFill="1" applyBorder="1" applyAlignment="1" applyProtection="1">
      <alignment horizontal="center" vertical="center" wrapText="1"/>
      <protection hidden="1"/>
    </xf>
    <xf numFmtId="0" fontId="4" fillId="2" borderId="1" xfId="0" applyFont="1" applyFill="1" applyBorder="1" applyAlignment="1">
      <alignment vertical="center"/>
    </xf>
    <xf numFmtId="167" fontId="10" fillId="2" borderId="2" xfId="1" applyNumberFormat="1" applyFont="1" applyFill="1" applyBorder="1" applyAlignment="1" applyProtection="1">
      <alignment horizontal="center" vertical="center" wrapText="1"/>
      <protection hidden="1"/>
    </xf>
    <xf numFmtId="0" fontId="15" fillId="2" borderId="0" xfId="0" applyFont="1" applyFill="1" applyAlignment="1">
      <alignment horizontal="center" vertical="center"/>
    </xf>
    <xf numFmtId="0" fontId="3" fillId="2" borderId="0" xfId="0" applyFont="1" applyFill="1" applyAlignment="1">
      <alignment horizontal="center" vertical="center" wrapText="1"/>
    </xf>
    <xf numFmtId="0" fontId="16" fillId="2" borderId="0" xfId="1" applyNumberFormat="1" applyFont="1" applyFill="1" applyAlignment="1" applyProtection="1">
      <alignment horizontal="center" vertical="center"/>
      <protection hidden="1"/>
    </xf>
    <xf numFmtId="0" fontId="2" fillId="2" borderId="0" xfId="1" applyFont="1" applyFill="1" applyAlignment="1">
      <alignment vertical="center"/>
    </xf>
    <xf numFmtId="0" fontId="16" fillId="2" borderId="0" xfId="1" applyFont="1" applyFill="1" applyAlignment="1" applyProtection="1">
      <alignment horizontal="center" vertical="center"/>
      <protection hidden="1"/>
    </xf>
    <xf numFmtId="165" fontId="7" fillId="2" borderId="1" xfId="1" applyNumberFormat="1" applyFont="1" applyFill="1" applyBorder="1" applyAlignment="1" applyProtection="1">
      <alignment horizontal="center" vertical="center" wrapText="1"/>
      <protection hidden="1"/>
    </xf>
    <xf numFmtId="0" fontId="7" fillId="2" borderId="1" xfId="1" applyNumberFormat="1" applyFont="1" applyFill="1" applyBorder="1" applyAlignment="1" applyProtection="1">
      <alignment horizontal="center" vertical="center"/>
      <protection hidden="1"/>
    </xf>
    <xf numFmtId="0" fontId="7" fillId="2" borderId="1" xfId="1" applyNumberFormat="1" applyFont="1" applyFill="1" applyBorder="1" applyAlignment="1" applyProtection="1">
      <alignment horizontal="left" vertical="center" wrapText="1"/>
      <protection hidden="1"/>
    </xf>
    <xf numFmtId="164" fontId="7" fillId="2" borderId="1" xfId="1" applyNumberFormat="1" applyFont="1" applyFill="1" applyBorder="1" applyAlignment="1" applyProtection="1">
      <alignment horizontal="center" vertical="center" wrapText="1"/>
      <protection hidden="1"/>
    </xf>
    <xf numFmtId="167" fontId="9" fillId="2" borderId="2" xfId="1" applyNumberFormat="1" applyFont="1" applyFill="1" applyBorder="1" applyAlignment="1" applyProtection="1">
      <alignment horizontal="center" vertical="center" wrapText="1"/>
      <protection hidden="1"/>
    </xf>
    <xf numFmtId="169" fontId="2" fillId="2" borderId="0" xfId="1" applyNumberFormat="1" applyFont="1" applyFill="1" applyAlignment="1">
      <alignment vertical="center"/>
    </xf>
    <xf numFmtId="166" fontId="9" fillId="2" borderId="2" xfId="1" applyNumberFormat="1" applyFont="1" applyFill="1" applyBorder="1" applyAlignment="1" applyProtection="1">
      <alignment horizontal="center" vertical="center" wrapText="1"/>
      <protection hidden="1"/>
    </xf>
    <xf numFmtId="166" fontId="9" fillId="2" borderId="1" xfId="1" applyNumberFormat="1" applyFont="1" applyFill="1" applyBorder="1" applyAlignment="1" applyProtection="1">
      <alignment horizontal="center" vertical="center" wrapText="1"/>
      <protection hidden="1"/>
    </xf>
    <xf numFmtId="0" fontId="7" fillId="2" borderId="0" xfId="1" applyFont="1" applyFill="1" applyAlignment="1">
      <alignment vertical="center"/>
    </xf>
    <xf numFmtId="0" fontId="14" fillId="2" borderId="0" xfId="1" applyFont="1" applyFill="1" applyAlignment="1">
      <alignment vertical="center"/>
    </xf>
    <xf numFmtId="0" fontId="18" fillId="2" borderId="1" xfId="1" applyNumberFormat="1" applyFont="1" applyFill="1" applyBorder="1" applyAlignment="1" applyProtection="1">
      <alignment horizontal="left" vertical="center" wrapText="1"/>
      <protection hidden="1"/>
    </xf>
    <xf numFmtId="165" fontId="7" fillId="2" borderId="3" xfId="1" applyNumberFormat="1" applyFont="1" applyFill="1" applyBorder="1" applyAlignment="1" applyProtection="1">
      <alignment horizontal="center" vertical="center" wrapText="1"/>
      <protection hidden="1"/>
    </xf>
    <xf numFmtId="0" fontId="7" fillId="2" borderId="2" xfId="1" applyNumberFormat="1" applyFont="1" applyFill="1" applyBorder="1" applyAlignment="1" applyProtection="1">
      <alignment horizontal="center" vertical="center"/>
      <protection hidden="1"/>
    </xf>
    <xf numFmtId="0" fontId="7" fillId="2" borderId="2" xfId="1" applyNumberFormat="1" applyFont="1" applyFill="1" applyBorder="1" applyAlignment="1" applyProtection="1">
      <alignment horizontal="left" vertical="center" wrapText="1"/>
      <protection hidden="1"/>
    </xf>
    <xf numFmtId="166" fontId="7" fillId="2" borderId="2" xfId="1" applyNumberFormat="1" applyFont="1" applyFill="1" applyBorder="1" applyAlignment="1" applyProtection="1">
      <alignment horizontal="center" vertical="center" wrapText="1"/>
      <protection hidden="1"/>
    </xf>
    <xf numFmtId="166" fontId="6" fillId="2" borderId="2" xfId="1" applyNumberFormat="1" applyFont="1" applyFill="1" applyBorder="1" applyAlignment="1" applyProtection="1">
      <alignment horizontal="center" vertical="center" wrapText="1"/>
      <protection hidden="1"/>
    </xf>
    <xf numFmtId="0" fontId="8" fillId="2" borderId="3" xfId="0" applyFont="1" applyFill="1" applyBorder="1" applyAlignment="1">
      <alignment vertical="center"/>
    </xf>
    <xf numFmtId="0" fontId="8" fillId="2" borderId="2" xfId="0" applyFont="1" applyFill="1" applyBorder="1" applyAlignment="1">
      <alignment vertical="center"/>
    </xf>
    <xf numFmtId="0" fontId="11" fillId="2" borderId="0" xfId="0" applyFont="1" applyFill="1" applyAlignment="1">
      <alignment vertical="center"/>
    </xf>
    <xf numFmtId="168" fontId="11" fillId="2" borderId="2" xfId="0" applyNumberFormat="1" applyFont="1" applyFill="1" applyBorder="1" applyAlignment="1">
      <alignment vertical="center"/>
    </xf>
    <xf numFmtId="0" fontId="13" fillId="2" borderId="1" xfId="0" applyFont="1" applyFill="1" applyBorder="1" applyAlignment="1">
      <alignment vertical="center"/>
    </xf>
    <xf numFmtId="168" fontId="12" fillId="2" borderId="1" xfId="0" applyNumberFormat="1" applyFont="1" applyFill="1" applyBorder="1" applyAlignment="1">
      <alignment horizontal="center" vertical="center"/>
    </xf>
    <xf numFmtId="168" fontId="4" fillId="2" borderId="1" xfId="0" applyNumberFormat="1" applyFont="1" applyFill="1" applyBorder="1" applyAlignment="1">
      <alignment vertical="center"/>
    </xf>
    <xf numFmtId="0" fontId="22" fillId="2" borderId="0" xfId="0" applyFont="1" applyFill="1" applyAlignment="1">
      <alignment vertical="center"/>
    </xf>
    <xf numFmtId="0" fontId="6" fillId="2" borderId="1" xfId="1" applyNumberFormat="1" applyFont="1" applyFill="1" applyBorder="1" applyAlignment="1" applyProtection="1">
      <alignment horizontal="center" vertical="center" wrapText="1"/>
      <protection hidden="1"/>
    </xf>
    <xf numFmtId="0" fontId="10" fillId="2" borderId="1" xfId="1" applyNumberFormat="1" applyFont="1" applyFill="1" applyBorder="1" applyAlignment="1" applyProtection="1">
      <alignment horizontal="center" vertical="center" wrapText="1"/>
      <protection hidden="1"/>
    </xf>
    <xf numFmtId="0" fontId="5" fillId="2" borderId="0" xfId="0" applyFont="1" applyFill="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abSelected="1" view="pageBreakPreview" topLeftCell="A5" zoomScale="70" zoomScaleNormal="70" zoomScaleSheetLayoutView="70" workbookViewId="0">
      <selection activeCell="D7" sqref="D7"/>
    </sheetView>
  </sheetViews>
  <sheetFormatPr defaultColWidth="9.140625" defaultRowHeight="15.75" x14ac:dyDescent="0.25"/>
  <cols>
    <col min="1" max="1" width="23.28515625" style="6" customWidth="1"/>
    <col min="2" max="2" width="78" style="1" customWidth="1"/>
    <col min="3" max="3" width="34.7109375" style="1" hidden="1" customWidth="1"/>
    <col min="4" max="4" width="164.28515625" style="1" customWidth="1"/>
    <col min="5" max="6" width="33" style="1" hidden="1" customWidth="1"/>
    <col min="7" max="7" width="34.7109375" style="1" customWidth="1"/>
    <col min="8" max="8" width="33" style="1" customWidth="1"/>
    <col min="9" max="9" width="33.5703125" style="1" customWidth="1"/>
    <col min="10" max="10" width="32.85546875" style="1" customWidth="1"/>
    <col min="11" max="11" width="28.5703125" style="1" customWidth="1"/>
    <col min="12" max="12" width="30.85546875" style="1" customWidth="1"/>
    <col min="13" max="18" width="38" style="1" customWidth="1"/>
    <col min="19" max="16384" width="9.140625" style="1"/>
  </cols>
  <sheetData>
    <row r="1" spans="1:14" hidden="1" x14ac:dyDescent="0.25"/>
    <row r="2" spans="1:14" ht="56.25" customHeight="1" x14ac:dyDescent="0.25">
      <c r="B2" s="37" t="s">
        <v>16</v>
      </c>
      <c r="C2" s="37"/>
      <c r="D2" s="37"/>
      <c r="E2" s="37"/>
      <c r="F2" s="37"/>
      <c r="G2" s="37"/>
      <c r="H2" s="37"/>
      <c r="I2" s="37"/>
      <c r="J2" s="37"/>
      <c r="K2" s="37"/>
      <c r="L2" s="37"/>
    </row>
    <row r="3" spans="1:14" ht="17.25" hidden="1" customHeight="1" x14ac:dyDescent="0.25">
      <c r="B3" s="7"/>
      <c r="C3" s="7"/>
      <c r="D3" s="7"/>
      <c r="E3" s="7"/>
      <c r="F3" s="7"/>
      <c r="G3" s="7"/>
      <c r="H3" s="7"/>
      <c r="I3" s="7"/>
      <c r="J3" s="7"/>
    </row>
    <row r="4" spans="1:14" hidden="1" x14ac:dyDescent="0.25"/>
    <row r="5" spans="1:14" s="9" customFormat="1" ht="60" customHeight="1" x14ac:dyDescent="0.25">
      <c r="A5" s="8"/>
      <c r="B5" s="35" t="s">
        <v>2</v>
      </c>
      <c r="C5" s="35" t="s">
        <v>3</v>
      </c>
      <c r="D5" s="35" t="s">
        <v>8</v>
      </c>
      <c r="G5" s="36" t="s">
        <v>19</v>
      </c>
      <c r="H5" s="36" t="s">
        <v>29</v>
      </c>
      <c r="I5" s="36" t="s">
        <v>31</v>
      </c>
      <c r="J5" s="36" t="s">
        <v>10</v>
      </c>
      <c r="K5" s="36" t="s">
        <v>17</v>
      </c>
      <c r="L5" s="36" t="s">
        <v>32</v>
      </c>
    </row>
    <row r="6" spans="1:14" s="9" customFormat="1" ht="84" customHeight="1" x14ac:dyDescent="0.25">
      <c r="A6" s="8"/>
      <c r="B6" s="35"/>
      <c r="C6" s="35"/>
      <c r="D6" s="35"/>
      <c r="G6" s="36"/>
      <c r="H6" s="36"/>
      <c r="I6" s="36"/>
      <c r="J6" s="36"/>
      <c r="K6" s="36"/>
      <c r="L6" s="36"/>
    </row>
    <row r="7" spans="1:14" s="9" customFormat="1" ht="365.25" customHeight="1" x14ac:dyDescent="0.25">
      <c r="A7" s="10" t="s">
        <v>20</v>
      </c>
      <c r="B7" s="11" t="s">
        <v>18</v>
      </c>
      <c r="C7" s="12" t="s">
        <v>1</v>
      </c>
      <c r="D7" s="13" t="s">
        <v>34</v>
      </c>
      <c r="G7" s="5">
        <f>K7-L7</f>
        <v>3798.58752</v>
      </c>
      <c r="H7" s="5">
        <f>G7</f>
        <v>3798.58752</v>
      </c>
      <c r="I7" s="5">
        <f>H7</f>
        <v>3798.58752</v>
      </c>
      <c r="J7" s="14" t="s">
        <v>0</v>
      </c>
      <c r="K7" s="15">
        <f>(40*8*12)*1.458%+40*8*12</f>
        <v>3895.9872</v>
      </c>
      <c r="L7" s="15">
        <f>(8*12)*1.458%+8*12</f>
        <v>97.399680000000004</v>
      </c>
    </row>
    <row r="8" spans="1:14" s="9" customFormat="1" ht="401.25" customHeight="1" x14ac:dyDescent="0.25">
      <c r="A8" s="10" t="s">
        <v>21</v>
      </c>
      <c r="B8" s="11" t="s">
        <v>4</v>
      </c>
      <c r="C8" s="12" t="s">
        <v>5</v>
      </c>
      <c r="D8" s="13" t="s">
        <v>33</v>
      </c>
      <c r="G8" s="5">
        <f>(5000*6100/1000)</f>
        <v>30500</v>
      </c>
      <c r="H8" s="5">
        <f>G8</f>
        <v>30500</v>
      </c>
      <c r="I8" s="5">
        <f>H8</f>
        <v>30500</v>
      </c>
      <c r="J8" s="14" t="s">
        <v>0</v>
      </c>
      <c r="K8" s="15">
        <f>L8+G8</f>
        <v>116174.2</v>
      </c>
      <c r="L8" s="15">
        <v>85674.2</v>
      </c>
      <c r="M8" s="16"/>
    </row>
    <row r="9" spans="1:14" s="9" customFormat="1" ht="346.5" customHeight="1" x14ac:dyDescent="0.25">
      <c r="A9" s="10" t="s">
        <v>22</v>
      </c>
      <c r="B9" s="11" t="s">
        <v>6</v>
      </c>
      <c r="C9" s="12" t="s">
        <v>7</v>
      </c>
      <c r="D9" s="13" t="s">
        <v>35</v>
      </c>
      <c r="G9" s="17">
        <v>3887.6</v>
      </c>
      <c r="H9" s="17">
        <v>3887.6</v>
      </c>
      <c r="I9" s="17">
        <v>3887.6</v>
      </c>
      <c r="J9" s="14" t="s">
        <v>0</v>
      </c>
      <c r="K9" s="17">
        <f>L9+3887.6</f>
        <v>8828.4</v>
      </c>
      <c r="L9" s="17">
        <v>4940.8</v>
      </c>
    </row>
    <row r="10" spans="1:14" s="9" customFormat="1" ht="211.5" customHeight="1" x14ac:dyDescent="0.25">
      <c r="A10" s="10"/>
      <c r="B10" s="11" t="s">
        <v>13</v>
      </c>
      <c r="C10" s="12"/>
      <c r="D10" s="13" t="s">
        <v>36</v>
      </c>
      <c r="G10" s="18">
        <f>K10</f>
        <v>781.1</v>
      </c>
      <c r="H10" s="18">
        <v>781.1</v>
      </c>
      <c r="I10" s="18">
        <v>781.1</v>
      </c>
      <c r="J10" s="14" t="s">
        <v>0</v>
      </c>
      <c r="K10" s="18">
        <v>781.1</v>
      </c>
      <c r="L10" s="18">
        <v>0</v>
      </c>
    </row>
    <row r="11" spans="1:14" s="9" customFormat="1" ht="204" customHeight="1" x14ac:dyDescent="0.25">
      <c r="A11" s="10"/>
      <c r="B11" s="11" t="s">
        <v>11</v>
      </c>
      <c r="C11" s="12"/>
      <c r="D11" s="13" t="s">
        <v>37</v>
      </c>
      <c r="G11" s="18">
        <v>20881.900000000001</v>
      </c>
      <c r="H11" s="18">
        <v>20881.900000000001</v>
      </c>
      <c r="I11" s="18">
        <v>20881.900000000001</v>
      </c>
      <c r="J11" s="14" t="s">
        <v>15</v>
      </c>
      <c r="K11" s="18">
        <v>20881.900000000001</v>
      </c>
      <c r="L11" s="18">
        <v>0</v>
      </c>
    </row>
    <row r="12" spans="1:14" s="9" customFormat="1" ht="377.25" customHeight="1" x14ac:dyDescent="0.25">
      <c r="A12" s="10" t="s">
        <v>23</v>
      </c>
      <c r="B12" s="11" t="s">
        <v>12</v>
      </c>
      <c r="C12" s="12"/>
      <c r="D12" s="13" t="s">
        <v>38</v>
      </c>
      <c r="E12" s="19"/>
      <c r="F12" s="19"/>
      <c r="G12" s="2">
        <v>52972.1</v>
      </c>
      <c r="H12" s="2">
        <f>G12</f>
        <v>52972.1</v>
      </c>
      <c r="I12" s="2">
        <f>H12</f>
        <v>52972.1</v>
      </c>
      <c r="J12" s="14" t="s">
        <v>0</v>
      </c>
      <c r="K12" s="3">
        <f>L12+G12</f>
        <v>53702.2</v>
      </c>
      <c r="L12" s="3">
        <v>730.1</v>
      </c>
      <c r="M12" s="20">
        <f>727*6*12+(727*6*12)*1.2%</f>
        <v>52972.127999999997</v>
      </c>
      <c r="N12" s="9" t="s">
        <v>30</v>
      </c>
    </row>
    <row r="13" spans="1:14" s="9" customFormat="1" ht="407.25" customHeight="1" x14ac:dyDescent="0.25">
      <c r="A13" s="10">
        <v>78080</v>
      </c>
      <c r="B13" s="11" t="s">
        <v>14</v>
      </c>
      <c r="C13" s="12"/>
      <c r="D13" s="21" t="s">
        <v>39</v>
      </c>
      <c r="E13" s="19"/>
      <c r="F13" s="19"/>
      <c r="G13" s="2">
        <f>K13-L13</f>
        <v>1545700</v>
      </c>
      <c r="H13" s="2">
        <v>1545700</v>
      </c>
      <c r="I13" s="2">
        <v>1545700</v>
      </c>
      <c r="J13" s="14" t="s">
        <v>0</v>
      </c>
      <c r="K13" s="2">
        <f>L13+1545700</f>
        <v>1546806.8</v>
      </c>
      <c r="L13" s="2">
        <v>1106.8</v>
      </c>
    </row>
    <row r="14" spans="1:14" s="9" customFormat="1" ht="235.5" hidden="1" customHeight="1" x14ac:dyDescent="0.25">
      <c r="A14" s="10" t="s">
        <v>27</v>
      </c>
      <c r="B14" s="22" t="s">
        <v>25</v>
      </c>
      <c r="C14" s="23"/>
      <c r="D14" s="24" t="s">
        <v>40</v>
      </c>
      <c r="E14" s="19"/>
      <c r="F14" s="19"/>
      <c r="G14" s="25">
        <f>L14-1019.5</f>
        <v>4222.5</v>
      </c>
      <c r="H14" s="25">
        <f>L14-1019.5</f>
        <v>4222.5</v>
      </c>
      <c r="I14" s="25">
        <f>K14-1019.5</f>
        <v>4222.5</v>
      </c>
      <c r="J14" s="14" t="s">
        <v>0</v>
      </c>
      <c r="K14" s="2">
        <v>5242</v>
      </c>
      <c r="L14" s="2">
        <v>5242</v>
      </c>
      <c r="M14" s="9" t="s">
        <v>41</v>
      </c>
    </row>
    <row r="15" spans="1:14" s="9" customFormat="1" ht="101.25" hidden="1" x14ac:dyDescent="0.25">
      <c r="A15" s="10" t="s">
        <v>26</v>
      </c>
      <c r="B15" s="22" t="s">
        <v>24</v>
      </c>
      <c r="C15" s="23"/>
      <c r="D15" s="24" t="s">
        <v>28</v>
      </c>
      <c r="E15" s="19"/>
      <c r="F15" s="19"/>
      <c r="G15" s="26"/>
      <c r="H15" s="26"/>
      <c r="I15" s="26"/>
      <c r="J15" s="14" t="s">
        <v>0</v>
      </c>
      <c r="K15" s="2"/>
      <c r="L15" s="2"/>
    </row>
    <row r="16" spans="1:14" ht="37.5" customHeight="1" x14ac:dyDescent="0.25">
      <c r="B16" s="27" t="s">
        <v>9</v>
      </c>
      <c r="C16" s="28"/>
      <c r="D16" s="28"/>
      <c r="E16" s="29"/>
      <c r="F16" s="29"/>
      <c r="G16" s="26">
        <f>SUM(G7:G13)</f>
        <v>1658521.28752</v>
      </c>
      <c r="H16" s="26">
        <f t="shared" ref="H16:I16" si="0">SUM(H7:H13)</f>
        <v>1658521.28752</v>
      </c>
      <c r="I16" s="26">
        <f t="shared" si="0"/>
        <v>1658521.28752</v>
      </c>
      <c r="J16" s="30"/>
      <c r="K16" s="3">
        <f>SUM(K7:K13)</f>
        <v>1751070.5872</v>
      </c>
      <c r="L16" s="3">
        <f>SUM(L7:L13)</f>
        <v>92549.299680000011</v>
      </c>
    </row>
    <row r="17" spans="2:12" ht="32.25" customHeight="1" x14ac:dyDescent="0.25">
      <c r="B17" s="31" t="s">
        <v>43</v>
      </c>
      <c r="C17" s="31"/>
      <c r="D17" s="31"/>
      <c r="E17" s="31"/>
      <c r="F17" s="31"/>
      <c r="G17" s="32">
        <f>G16-G13</f>
        <v>112821.28752000001</v>
      </c>
      <c r="H17" s="32">
        <f>H16-H13</f>
        <v>112821.28752000001</v>
      </c>
      <c r="I17" s="32">
        <f>I16-I13</f>
        <v>112821.28752000001</v>
      </c>
      <c r="J17" s="31"/>
      <c r="K17" s="33"/>
      <c r="L17" s="4"/>
    </row>
    <row r="19" spans="2:12" ht="16.5" x14ac:dyDescent="0.25">
      <c r="B19" s="34" t="s">
        <v>42</v>
      </c>
    </row>
  </sheetData>
  <mergeCells count="10">
    <mergeCell ref="B5:B6"/>
    <mergeCell ref="C5:C6"/>
    <mergeCell ref="H5:H6"/>
    <mergeCell ref="I5:I6"/>
    <mergeCell ref="B2:L2"/>
    <mergeCell ref="L5:L6"/>
    <mergeCell ref="G5:G6"/>
    <mergeCell ref="K5:K6"/>
    <mergeCell ref="J5:J6"/>
    <mergeCell ref="D5:D6"/>
  </mergeCells>
  <printOptions horizontalCentered="1"/>
  <pageMargins left="0.39370078740157483" right="0.39370078740157483" top="0.39370078740157483" bottom="3.937007874015748E-2" header="0.31496062992125984" footer="0.31496062992125984"/>
  <pageSetup paperSize="8"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2024-10-30T13:51:17Z</dcterms:modified>
</cp:coreProperties>
</file>