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## Опека\все нпа\57-оз, порядки\2018 год\57-ОЗ_усыновители 500 тыс.руб\"/>
    </mc:Choice>
  </mc:AlternateContent>
  <bookViews>
    <workbookView xWindow="0" yWindow="0" windowWidth="25200" windowHeight="119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I8" i="1"/>
  <c r="I7" i="1"/>
  <c r="I9" i="1" s="1"/>
  <c r="I6" i="1"/>
  <c r="F8" i="1" l="1"/>
  <c r="F7" i="1"/>
  <c r="F9" i="1" l="1"/>
  <c r="E7" i="1"/>
  <c r="N8" i="1" l="1"/>
  <c r="N7" i="1"/>
  <c r="N9" i="1" s="1"/>
  <c r="M6" i="1"/>
  <c r="J8" i="1"/>
  <c r="O8" i="1" s="1"/>
  <c r="J7" i="1"/>
  <c r="M8" i="1"/>
  <c r="E8" i="1"/>
  <c r="E6" i="1"/>
  <c r="E9" i="1" s="1"/>
  <c r="J9" i="1" l="1"/>
  <c r="O7" i="1"/>
  <c r="O9" i="1" s="1"/>
  <c r="P6" i="1" s="1"/>
  <c r="M7" i="1"/>
  <c r="M9" i="1" s="1"/>
  <c r="Q6" i="1" l="1"/>
  <c r="R6" i="1" s="1"/>
</calcChain>
</file>

<file path=xl/sharedStrings.xml><?xml version="1.0" encoding="utf-8"?>
<sst xmlns="http://schemas.openxmlformats.org/spreadsheetml/2006/main" count="29" uniqueCount="23">
  <si>
    <t>2016 год</t>
  </si>
  <si>
    <t>Итого:</t>
  </si>
  <si>
    <t>2017 год</t>
  </si>
  <si>
    <t>2018 год</t>
  </si>
  <si>
    <t xml:space="preserve">Финансово-экономическое обоснование </t>
  </si>
  <si>
    <t>Расход на 01.08.2018</t>
  </si>
  <si>
    <t>Кол-во детей</t>
  </si>
  <si>
    <t>Выплачено, ед.</t>
  </si>
  <si>
    <t>Единовременная выплата</t>
  </si>
  <si>
    <t>Произведенные выплаты за 2016 -2018 годы</t>
  </si>
  <si>
    <t xml:space="preserve">Планируемые выплаты при обращении на 2018 год </t>
  </si>
  <si>
    <t>Произведенные выплаты за 2017 -2018 годы</t>
  </si>
  <si>
    <t>Произведенные выплаты в 2018 году</t>
  </si>
  <si>
    <t>Всего необходимо в случае обращения за выплатой в 2018 году</t>
  </si>
  <si>
    <t>Дополнительно необходимо на услуги банка (1,5%)</t>
  </si>
  <si>
    <t xml:space="preserve">ВСЕГО </t>
  </si>
  <si>
    <t>Доведенные бюджетные обязательства на 01.08.18</t>
  </si>
  <si>
    <t>Дополнительно необходимо на выплаты*</t>
  </si>
  <si>
    <t>II год (целевые выплаты)</t>
  </si>
  <si>
    <t>III год  (целевые выплаты)</t>
  </si>
  <si>
    <t>I год (не целевые выплаты)</t>
  </si>
  <si>
    <r>
      <t xml:space="preserve">* </t>
    </r>
    <r>
      <rPr>
        <b/>
        <sz val="11"/>
        <color theme="1"/>
        <rFont val="Times New Roman"/>
        <family val="1"/>
        <charset val="204"/>
      </rPr>
      <t>5 408,0-(5 096,0-1 793,0)=2 105,0(в случае принятия дополн перечня на выплаты) + 31, 6 (почтовые (банковские услуги)) = 2136,6 тыс. руб.</t>
    </r>
  </si>
  <si>
    <t xml:space="preserve">к проекту окружного закона "О внесении изменений в статью 2 закона Ненецкого автономного округа "О дополнительных мерах социальной поддержки детей-сирот и детей, оставшихся без попечения родителей, переданных под опеку или попечительство, в приемные семьи либо на усыновление в семьи граждан"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</si>
</sst>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_₽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3" fillId="0" borderId="0" xfId="0" applyNumberFormat="1" applyFont="1"/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tabSelected="1" zoomScale="90" zoomScaleNormal="90" workbookViewId="0">
      <selection activeCell="H3" sqref="H3"/>
    </sheetView>
  </sheetViews>
  <sheetFormatPr defaultColWidth="9.140625" defaultRowHeight="15" x14ac:dyDescent="0.25"/>
  <cols>
    <col min="1" max="1" width="17.42578125" style="1" customWidth="1"/>
    <col min="2" max="2" width="13.140625" style="1" customWidth="1"/>
    <col min="3" max="3" width="11.5703125" style="1" customWidth="1"/>
    <col min="4" max="4" width="13.5703125" style="1" customWidth="1"/>
    <col min="5" max="5" width="15.42578125" style="1" customWidth="1"/>
    <col min="6" max="6" width="15.85546875" style="1" customWidth="1"/>
    <col min="7" max="7" width="8.5703125" style="1" customWidth="1"/>
    <col min="8" max="8" width="13" style="1" customWidth="1"/>
    <col min="9" max="9" width="15" style="1" customWidth="1"/>
    <col min="10" max="10" width="16.28515625" style="1" customWidth="1"/>
    <col min="11" max="11" width="8.42578125" style="1" customWidth="1"/>
    <col min="12" max="12" width="11.85546875" style="1" customWidth="1"/>
    <col min="13" max="13" width="14.5703125" style="1" customWidth="1"/>
    <col min="14" max="14" width="13.85546875" style="1" customWidth="1"/>
    <col min="15" max="15" width="14" style="1" customWidth="1"/>
    <col min="16" max="16" width="16.85546875" style="1" customWidth="1"/>
    <col min="17" max="17" width="14.7109375" style="1" customWidth="1"/>
    <col min="18" max="18" width="14.7109375" style="1" bestFit="1" customWidth="1"/>
    <col min="19" max="16384" width="9.140625" style="1"/>
  </cols>
  <sheetData>
    <row r="1" spans="1:18" ht="29.25" customHeight="1" x14ac:dyDescent="0.25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51.75" customHeight="1" x14ac:dyDescent="0.25">
      <c r="A2" s="17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60" customHeight="1" x14ac:dyDescent="0.25">
      <c r="A3" s="14" t="s">
        <v>16</v>
      </c>
      <c r="B3" s="15">
        <v>5096000</v>
      </c>
      <c r="C3" s="16" t="s">
        <v>5</v>
      </c>
      <c r="D3" s="15">
        <v>1793000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</row>
    <row r="4" spans="1:18" ht="36" customHeight="1" x14ac:dyDescent="0.25">
      <c r="A4" s="3"/>
      <c r="B4" s="3"/>
      <c r="C4" s="18" t="s">
        <v>0</v>
      </c>
      <c r="D4" s="19"/>
      <c r="E4" s="19"/>
      <c r="F4" s="20"/>
      <c r="G4" s="18" t="s">
        <v>2</v>
      </c>
      <c r="H4" s="19"/>
      <c r="I4" s="19"/>
      <c r="J4" s="20"/>
      <c r="K4" s="18" t="s">
        <v>3</v>
      </c>
      <c r="L4" s="19"/>
      <c r="M4" s="19"/>
      <c r="N4" s="20"/>
      <c r="O4" s="21" t="s">
        <v>13</v>
      </c>
      <c r="P4" s="23" t="s">
        <v>17</v>
      </c>
      <c r="Q4" s="28" t="s">
        <v>14</v>
      </c>
      <c r="R4" s="30" t="s">
        <v>15</v>
      </c>
    </row>
    <row r="5" spans="1:18" ht="63" customHeight="1" x14ac:dyDescent="0.25">
      <c r="A5" s="3"/>
      <c r="B5" s="6" t="s">
        <v>8</v>
      </c>
      <c r="C5" s="6" t="s">
        <v>6</v>
      </c>
      <c r="D5" s="6" t="s">
        <v>7</v>
      </c>
      <c r="E5" s="6" t="s">
        <v>9</v>
      </c>
      <c r="F5" s="6" t="s">
        <v>10</v>
      </c>
      <c r="G5" s="6" t="s">
        <v>6</v>
      </c>
      <c r="H5" s="6" t="s">
        <v>7</v>
      </c>
      <c r="I5" s="6" t="s">
        <v>11</v>
      </c>
      <c r="J5" s="6" t="s">
        <v>10</v>
      </c>
      <c r="K5" s="6" t="s">
        <v>6</v>
      </c>
      <c r="L5" s="6" t="s">
        <v>7</v>
      </c>
      <c r="M5" s="6" t="s">
        <v>12</v>
      </c>
      <c r="N5" s="6" t="s">
        <v>10</v>
      </c>
      <c r="O5" s="22"/>
      <c r="P5" s="24"/>
      <c r="Q5" s="28"/>
      <c r="R5" s="30"/>
    </row>
    <row r="6" spans="1:18" ht="46.9" customHeight="1" x14ac:dyDescent="0.25">
      <c r="A6" s="12" t="s">
        <v>20</v>
      </c>
      <c r="B6" s="8">
        <v>156000</v>
      </c>
      <c r="C6" s="7">
        <v>12</v>
      </c>
      <c r="D6" s="7">
        <v>12</v>
      </c>
      <c r="E6" s="8">
        <f>B6*D6</f>
        <v>1872000</v>
      </c>
      <c r="F6" s="8">
        <v>0</v>
      </c>
      <c r="G6" s="7">
        <v>6</v>
      </c>
      <c r="H6" s="7">
        <v>6</v>
      </c>
      <c r="I6" s="8">
        <f>B6*H6</f>
        <v>936000</v>
      </c>
      <c r="J6" s="8">
        <v>0</v>
      </c>
      <c r="K6" s="7">
        <v>4</v>
      </c>
      <c r="L6" s="7">
        <v>2</v>
      </c>
      <c r="M6" s="8">
        <f>B6*L6</f>
        <v>312000</v>
      </c>
      <c r="N6" s="8">
        <v>312000</v>
      </c>
      <c r="O6" s="8">
        <f>F6+J6+N6</f>
        <v>312000</v>
      </c>
      <c r="P6" s="25">
        <f>O9-(B3-D3)</f>
        <v>2105000</v>
      </c>
      <c r="Q6" s="29">
        <f>P6*0.015</f>
        <v>31575</v>
      </c>
      <c r="R6" s="31">
        <f>P6+Q6</f>
        <v>2136575</v>
      </c>
    </row>
    <row r="7" spans="1:18" ht="40.15" customHeight="1" x14ac:dyDescent="0.25">
      <c r="A7" s="12" t="s">
        <v>18</v>
      </c>
      <c r="B7" s="8">
        <v>156000</v>
      </c>
      <c r="C7" s="7">
        <v>12</v>
      </c>
      <c r="D7" s="7">
        <v>2</v>
      </c>
      <c r="E7" s="8">
        <f>D7*B7</f>
        <v>312000</v>
      </c>
      <c r="F7" s="8">
        <f>(C7-D7)*B7</f>
        <v>1560000</v>
      </c>
      <c r="G7" s="7">
        <v>6</v>
      </c>
      <c r="H7" s="7">
        <v>2</v>
      </c>
      <c r="I7" s="8">
        <f>B7*H7</f>
        <v>312000</v>
      </c>
      <c r="J7" s="8">
        <f>(G7-H7)*B7</f>
        <v>624000</v>
      </c>
      <c r="K7" s="7">
        <v>0</v>
      </c>
      <c r="L7" s="7">
        <v>0</v>
      </c>
      <c r="M7" s="8">
        <f>F7*L7</f>
        <v>0</v>
      </c>
      <c r="N7" s="8">
        <f>(K7-L7)*B7</f>
        <v>0</v>
      </c>
      <c r="O7" s="8">
        <f t="shared" ref="O7:O8" si="0">F7+J7+N7</f>
        <v>2184000</v>
      </c>
      <c r="P7" s="26"/>
      <c r="Q7" s="29"/>
      <c r="R7" s="32"/>
    </row>
    <row r="8" spans="1:18" ht="46.15" customHeight="1" x14ac:dyDescent="0.25">
      <c r="A8" s="12" t="s">
        <v>19</v>
      </c>
      <c r="B8" s="8">
        <v>208000</v>
      </c>
      <c r="C8" s="7">
        <v>12</v>
      </c>
      <c r="D8" s="7">
        <v>2</v>
      </c>
      <c r="E8" s="8">
        <f>D8*B8</f>
        <v>416000</v>
      </c>
      <c r="F8" s="8">
        <f>(C8-D8)*B8</f>
        <v>2080000</v>
      </c>
      <c r="G8" s="7">
        <v>6</v>
      </c>
      <c r="H8" s="7">
        <v>2</v>
      </c>
      <c r="I8" s="8">
        <f>B8*H8</f>
        <v>416000</v>
      </c>
      <c r="J8" s="8">
        <f>(G8-H8)*B8</f>
        <v>832000</v>
      </c>
      <c r="K8" s="7">
        <v>0</v>
      </c>
      <c r="L8" s="7">
        <v>0</v>
      </c>
      <c r="M8" s="8">
        <f>F8*L8</f>
        <v>0</v>
      </c>
      <c r="N8" s="8">
        <f>(K8-L8)*B8</f>
        <v>0</v>
      </c>
      <c r="O8" s="8">
        <f t="shared" si="0"/>
        <v>2912000</v>
      </c>
      <c r="P8" s="26"/>
      <c r="Q8" s="29"/>
      <c r="R8" s="32"/>
    </row>
    <row r="9" spans="1:18" ht="23.25" customHeight="1" x14ac:dyDescent="0.25">
      <c r="A9" s="5" t="s">
        <v>1</v>
      </c>
      <c r="B9" s="5"/>
      <c r="C9" s="5"/>
      <c r="D9" s="5"/>
      <c r="E9" s="8">
        <f>SUM(E6:E8)</f>
        <v>2600000</v>
      </c>
      <c r="F9" s="10">
        <f>SUM(F6:F8)</f>
        <v>3640000</v>
      </c>
      <c r="G9" s="5"/>
      <c r="H9" s="5"/>
      <c r="I9" s="8">
        <f t="shared" ref="I9:J9" si="1">SUM(I6:I8)</f>
        <v>1664000</v>
      </c>
      <c r="J9" s="10">
        <f t="shared" si="1"/>
        <v>1456000</v>
      </c>
      <c r="K9" s="5"/>
      <c r="L9" s="5"/>
      <c r="M9" s="8">
        <f t="shared" ref="M9" si="2">SUM(M6:M8)</f>
        <v>312000</v>
      </c>
      <c r="N9" s="10">
        <f t="shared" ref="N9:O9" si="3">SUM(N6:N8)</f>
        <v>312000</v>
      </c>
      <c r="O9" s="10">
        <f t="shared" si="3"/>
        <v>5408000</v>
      </c>
      <c r="P9" s="27"/>
      <c r="Q9" s="29"/>
      <c r="R9" s="32"/>
    </row>
    <row r="10" spans="1:18" ht="14.25" customHeight="1" x14ac:dyDescent="0.25"/>
    <row r="11" spans="1:18" ht="20.25" customHeight="1" x14ac:dyDescent="0.3">
      <c r="C11" s="9"/>
      <c r="Q11" s="11"/>
      <c r="R11" s="11"/>
    </row>
    <row r="12" spans="1:18" x14ac:dyDescent="0.25">
      <c r="A12" s="13" t="s">
        <v>21</v>
      </c>
      <c r="B12" s="13"/>
      <c r="C12" s="13"/>
      <c r="D12" s="13"/>
      <c r="E12" s="13"/>
      <c r="F12" s="13"/>
    </row>
  </sheetData>
  <mergeCells count="12">
    <mergeCell ref="P6:P9"/>
    <mergeCell ref="Q4:Q5"/>
    <mergeCell ref="Q6:Q9"/>
    <mergeCell ref="R4:R5"/>
    <mergeCell ref="R6:R9"/>
    <mergeCell ref="A1:R1"/>
    <mergeCell ref="A2:R2"/>
    <mergeCell ref="C4:F4"/>
    <mergeCell ref="G4:J4"/>
    <mergeCell ref="K4:N4"/>
    <mergeCell ref="O4:O5"/>
    <mergeCell ref="P4:P5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Коткина Юлия Павловна</dc:creator>
  <cp:lastModifiedBy>Коткина Юлия Павловна</cp:lastModifiedBy>
  <cp:lastPrinted>2018-08-09T07:24:19Z</cp:lastPrinted>
  <dcterms:created xsi:type="dcterms:W3CDTF">2018-08-08T13:55:26Z</dcterms:created>
  <dcterms:modified xsi:type="dcterms:W3CDTF">2018-08-24T12:08:31Z</dcterms:modified>
</cp:coreProperties>
</file>